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2A-04\Documents\"/>
    </mc:Choice>
  </mc:AlternateContent>
  <bookViews>
    <workbookView xWindow="0" yWindow="0" windowWidth="28800" windowHeight="12330" activeTab="1"/>
  </bookViews>
  <sheets>
    <sheet name="DATOS" sheetId="1" r:id="rId1"/>
    <sheet name="SIMULADOR" sheetId="2" r:id="rId2"/>
  </sheets>
  <calcPr calcId="162913"/>
</workbook>
</file>

<file path=xl/calcChain.xml><?xml version="1.0" encoding="utf-8"?>
<calcChain xmlns="http://schemas.openxmlformats.org/spreadsheetml/2006/main">
  <c r="D6" i="2" l="1"/>
  <c r="C6" i="2"/>
  <c r="C4" i="2"/>
  <c r="C8" i="2" l="1"/>
  <c r="G21" i="2" s="1"/>
  <c r="C22" i="2" s="1"/>
  <c r="D22" i="2" s="1"/>
  <c r="C13" i="2" l="1"/>
  <c r="C17" i="2" l="1"/>
  <c r="F59" i="2"/>
  <c r="F43" i="2"/>
  <c r="F72" i="2"/>
  <c r="F63" i="2"/>
  <c r="F54" i="2"/>
  <c r="F45" i="2"/>
  <c r="F28" i="2"/>
  <c r="F70" i="2"/>
  <c r="F26" i="2"/>
  <c r="F36" i="2"/>
  <c r="F35" i="2"/>
  <c r="F41" i="2"/>
  <c r="F64" i="2"/>
  <c r="F55" i="2"/>
  <c r="F46" i="2"/>
  <c r="F37" i="2"/>
  <c r="F61" i="2"/>
  <c r="F66" i="2"/>
  <c r="F57" i="2"/>
  <c r="F58" i="2"/>
  <c r="F56" i="2"/>
  <c r="F47" i="2"/>
  <c r="F38" i="2"/>
  <c r="F29" i="2"/>
  <c r="F67" i="2"/>
  <c r="F44" i="2"/>
  <c r="F71" i="2"/>
  <c r="F25" i="2"/>
  <c r="F74" i="2"/>
  <c r="F75" i="2"/>
  <c r="F48" i="2"/>
  <c r="F39" i="2"/>
  <c r="F30" i="2"/>
  <c r="F68" i="2"/>
  <c r="F50" i="2"/>
  <c r="F62" i="2"/>
  <c r="F65" i="2"/>
  <c r="F51" i="2"/>
  <c r="F34" i="2"/>
  <c r="F40" i="2"/>
  <c r="F31" i="2"/>
  <c r="F22" i="2"/>
  <c r="E22" i="2" s="1"/>
  <c r="G22" i="2" s="1"/>
  <c r="C23" i="2" s="1"/>
  <c r="D23" i="2" s="1"/>
  <c r="F60" i="2"/>
  <c r="F24" i="2"/>
  <c r="F53" i="2"/>
  <c r="F42" i="2"/>
  <c r="F33" i="2"/>
  <c r="F73" i="2"/>
  <c r="F32" i="2"/>
  <c r="F23" i="2"/>
  <c r="F69" i="2"/>
  <c r="F52" i="2"/>
  <c r="F49" i="2"/>
  <c r="F27" i="2"/>
  <c r="E23" i="2" l="1"/>
  <c r="G23" i="2" s="1"/>
  <c r="C24" i="2" s="1"/>
  <c r="D24" i="2" s="1"/>
  <c r="E24" i="2" s="1"/>
  <c r="G24" i="2" s="1"/>
  <c r="C25" i="2" s="1"/>
  <c r="D25" i="2" s="1"/>
  <c r="E25" i="2" s="1"/>
  <c r="G25" i="2" s="1"/>
  <c r="C26" i="2" s="1"/>
  <c r="D26" i="2" s="1"/>
  <c r="E26" i="2" s="1"/>
  <c r="G26" i="2" s="1"/>
  <c r="C27" i="2" s="1"/>
  <c r="D27" i="2" l="1"/>
  <c r="E27" i="2" s="1"/>
  <c r="G27" i="2" s="1"/>
  <c r="C28" i="2" s="1"/>
  <c r="D28" i="2" l="1"/>
  <c r="E28" i="2" s="1"/>
  <c r="G28" i="2" s="1"/>
  <c r="C29" i="2" s="1"/>
  <c r="D29" i="2" l="1"/>
  <c r="E29" i="2" s="1"/>
  <c r="G29" i="2" s="1"/>
  <c r="C30" i="2" s="1"/>
  <c r="D30" i="2" l="1"/>
  <c r="E30" i="2" s="1"/>
  <c r="G30" i="2" s="1"/>
  <c r="C31" i="2" s="1"/>
  <c r="D31" i="2" l="1"/>
  <c r="E31" i="2" s="1"/>
  <c r="G31" i="2" s="1"/>
  <c r="C32" i="2" s="1"/>
  <c r="D32" i="2" l="1"/>
  <c r="E32" i="2" s="1"/>
  <c r="G32" i="2" s="1"/>
  <c r="C33" i="2" s="1"/>
  <c r="D33" i="2" l="1"/>
  <c r="E33" i="2" s="1"/>
  <c r="G33" i="2" s="1"/>
  <c r="C34" i="2" s="1"/>
  <c r="D34" i="2" l="1"/>
  <c r="E34" i="2" s="1"/>
  <c r="G34" i="2" s="1"/>
  <c r="C35" i="2" s="1"/>
  <c r="D35" i="2" l="1"/>
  <c r="E35" i="2" s="1"/>
  <c r="G35" i="2" s="1"/>
  <c r="C36" i="2" s="1"/>
  <c r="D36" i="2" l="1"/>
  <c r="E36" i="2" s="1"/>
  <c r="G36" i="2" s="1"/>
  <c r="C37" i="2" s="1"/>
  <c r="D37" i="2" l="1"/>
  <c r="E37" i="2" s="1"/>
  <c r="G37" i="2" s="1"/>
  <c r="C38" i="2" s="1"/>
  <c r="D38" i="2" l="1"/>
  <c r="E38" i="2" s="1"/>
  <c r="G38" i="2" s="1"/>
  <c r="C39" i="2" s="1"/>
  <c r="D39" i="2" l="1"/>
  <c r="E39" i="2" s="1"/>
  <c r="G39" i="2" s="1"/>
  <c r="C40" i="2" s="1"/>
  <c r="D40" i="2" l="1"/>
  <c r="E40" i="2" s="1"/>
  <c r="G40" i="2" s="1"/>
  <c r="C41" i="2" s="1"/>
  <c r="D41" i="2" l="1"/>
  <c r="E41" i="2" s="1"/>
  <c r="G41" i="2" s="1"/>
  <c r="C42" i="2" s="1"/>
  <c r="D42" i="2" l="1"/>
  <c r="E42" i="2" s="1"/>
  <c r="G42" i="2" s="1"/>
  <c r="C43" i="2" s="1"/>
  <c r="D43" i="2" l="1"/>
  <c r="E43" i="2" s="1"/>
  <c r="G43" i="2" s="1"/>
  <c r="C44" i="2" s="1"/>
  <c r="D44" i="2" l="1"/>
  <c r="E44" i="2" s="1"/>
  <c r="G44" i="2" s="1"/>
  <c r="C45" i="2" s="1"/>
  <c r="D45" i="2" l="1"/>
  <c r="E45" i="2" s="1"/>
  <c r="G45" i="2" s="1"/>
  <c r="C46" i="2" s="1"/>
  <c r="D46" i="2" l="1"/>
  <c r="E46" i="2" s="1"/>
  <c r="G46" i="2" s="1"/>
  <c r="C47" i="2" s="1"/>
  <c r="D47" i="2" l="1"/>
  <c r="E47" i="2" s="1"/>
  <c r="G47" i="2" s="1"/>
  <c r="C48" i="2" s="1"/>
  <c r="D48" i="2" l="1"/>
  <c r="E48" i="2" s="1"/>
  <c r="G48" i="2" s="1"/>
  <c r="C49" i="2" s="1"/>
  <c r="D49" i="2" l="1"/>
  <c r="E49" i="2" s="1"/>
  <c r="G49" i="2" s="1"/>
  <c r="C50" i="2" s="1"/>
  <c r="D50" i="2" l="1"/>
  <c r="E50" i="2" s="1"/>
  <c r="G50" i="2" s="1"/>
  <c r="C51" i="2" s="1"/>
  <c r="D51" i="2" l="1"/>
  <c r="E51" i="2" s="1"/>
  <c r="G51" i="2" s="1"/>
  <c r="C52" i="2" s="1"/>
  <c r="D52" i="2" l="1"/>
  <c r="E52" i="2" s="1"/>
  <c r="G52" i="2" s="1"/>
  <c r="C53" i="2" s="1"/>
  <c r="D53" i="2" l="1"/>
  <c r="E53" i="2" s="1"/>
  <c r="G53" i="2" s="1"/>
  <c r="C54" i="2" s="1"/>
  <c r="D54" i="2" l="1"/>
  <c r="E54" i="2" s="1"/>
  <c r="G54" i="2" s="1"/>
  <c r="C55" i="2" s="1"/>
  <c r="D55" i="2" l="1"/>
  <c r="E55" i="2" s="1"/>
  <c r="G55" i="2" s="1"/>
  <c r="C56" i="2" s="1"/>
  <c r="D56" i="2" l="1"/>
  <c r="E56" i="2" s="1"/>
  <c r="G56" i="2" s="1"/>
  <c r="C57" i="2" s="1"/>
  <c r="D57" i="2" l="1"/>
  <c r="E57" i="2" s="1"/>
  <c r="G57" i="2" s="1"/>
  <c r="C58" i="2" s="1"/>
  <c r="D58" i="2" l="1"/>
  <c r="E58" i="2" s="1"/>
  <c r="G58" i="2" s="1"/>
  <c r="C59" i="2" s="1"/>
  <c r="D59" i="2" l="1"/>
  <c r="E59" i="2" s="1"/>
  <c r="G59" i="2" s="1"/>
  <c r="C60" i="2" s="1"/>
  <c r="D60" i="2" l="1"/>
  <c r="E60" i="2" s="1"/>
  <c r="G60" i="2" s="1"/>
  <c r="C61" i="2" s="1"/>
  <c r="D61" i="2" l="1"/>
  <c r="E61" i="2" s="1"/>
  <c r="G61" i="2" s="1"/>
  <c r="C62" i="2" s="1"/>
  <c r="D62" i="2" l="1"/>
  <c r="E62" i="2" s="1"/>
  <c r="G62" i="2" s="1"/>
  <c r="C63" i="2" s="1"/>
  <c r="D63" i="2" l="1"/>
  <c r="E63" i="2" s="1"/>
  <c r="G63" i="2" s="1"/>
  <c r="C64" i="2" s="1"/>
  <c r="D64" i="2" l="1"/>
  <c r="E64" i="2" s="1"/>
  <c r="G64" i="2" s="1"/>
  <c r="C65" i="2" s="1"/>
  <c r="D65" i="2" l="1"/>
  <c r="E65" i="2" s="1"/>
  <c r="G65" i="2" s="1"/>
  <c r="C66" i="2" s="1"/>
  <c r="D66" i="2" l="1"/>
  <c r="E66" i="2" s="1"/>
  <c r="G66" i="2" s="1"/>
  <c r="C67" i="2" s="1"/>
  <c r="D67" i="2" l="1"/>
  <c r="E67" i="2" s="1"/>
  <c r="G67" i="2" s="1"/>
  <c r="C68" i="2" s="1"/>
  <c r="D68" i="2" l="1"/>
  <c r="E68" i="2" s="1"/>
  <c r="G68" i="2" s="1"/>
  <c r="C69" i="2" s="1"/>
  <c r="D69" i="2" l="1"/>
  <c r="E69" i="2" s="1"/>
  <c r="G69" i="2" s="1"/>
  <c r="C70" i="2" s="1"/>
  <c r="D70" i="2" l="1"/>
  <c r="E70" i="2" s="1"/>
  <c r="G70" i="2" s="1"/>
  <c r="C71" i="2" s="1"/>
  <c r="D71" i="2" l="1"/>
  <c r="E71" i="2" s="1"/>
  <c r="G71" i="2" s="1"/>
  <c r="C72" i="2" s="1"/>
  <c r="D72" i="2" l="1"/>
  <c r="E72" i="2" s="1"/>
  <c r="G72" i="2" s="1"/>
  <c r="C73" i="2" s="1"/>
  <c r="D73" i="2" l="1"/>
  <c r="E73" i="2" s="1"/>
  <c r="G73" i="2" s="1"/>
  <c r="C74" i="2" s="1"/>
  <c r="D74" i="2" l="1"/>
  <c r="E74" i="2" s="1"/>
  <c r="G74" i="2" s="1"/>
  <c r="C75" i="2" s="1"/>
  <c r="D75" i="2" l="1"/>
  <c r="E75" i="2" s="1"/>
  <c r="G75" i="2" s="1"/>
</calcChain>
</file>

<file path=xl/sharedStrings.xml><?xml version="1.0" encoding="utf-8"?>
<sst xmlns="http://schemas.openxmlformats.org/spreadsheetml/2006/main" count="29" uniqueCount="29">
  <si>
    <t>ORDEN</t>
  </si>
  <si>
    <t>UNIVERSIDADES</t>
  </si>
  <si>
    <t>VALOR DEL SEMESTRE</t>
  </si>
  <si>
    <t>Uniremington</t>
  </si>
  <si>
    <t>U de A</t>
  </si>
  <si>
    <t>Nacional</t>
  </si>
  <si>
    <t>Itm</t>
  </si>
  <si>
    <t>Tasa de Interes</t>
  </si>
  <si>
    <t>EAV</t>
  </si>
  <si>
    <t>REF1</t>
  </si>
  <si>
    <t>REF3</t>
  </si>
  <si>
    <t>REF2</t>
  </si>
  <si>
    <t>ELIJA UNIVERSIDAD</t>
  </si>
  <si>
    <t>VALOR</t>
  </si>
  <si>
    <t>TASA EAV</t>
  </si>
  <si>
    <t>MV</t>
  </si>
  <si>
    <t>NUMERO DE CUOTAS</t>
  </si>
  <si>
    <t>VALOR CUOTA MENSUAL</t>
  </si>
  <si>
    <t>INGRESO MENSUAL</t>
  </si>
  <si>
    <t>PREAPROBACION</t>
  </si>
  <si>
    <t>TABLA DE AMORTIZACION</t>
  </si>
  <si>
    <t>No. Cuota</t>
  </si>
  <si>
    <t>Saldo Inicial</t>
  </si>
  <si>
    <t>Pago de Intereses</t>
  </si>
  <si>
    <t>Abono a Capital</t>
  </si>
  <si>
    <t>Valor cuota</t>
  </si>
  <si>
    <t>Saldo final</t>
  </si>
  <si>
    <t>https://www.youtube.com/watch?v=tgGtse6ZJx4</t>
  </si>
  <si>
    <t>LuisAmigo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</si>
</sst>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&quot;$&quot;#,##0.00;[Red]\-&quot;$&quot;#,##0.00"/>
    <numFmt numFmtId="165" formatCode="&quot;$&quot;\ #,##0.00_);[Red]\(&quot;$&quot;\ #,##0.00\)"/>
    <numFmt numFmtId="166" formatCode="_(&quot;$&quot;\ * #,##0.00_);_(&quot;$&quot;\ * \(#,##0.00\);_(&quot;$&quot;\ * &quot;-&quot;??_);_(@_)"/>
    <numFmt numFmtId="167" formatCode="_(&quot;$&quot;\ * #,##0_);_(&quot;$&quot;\ * \(#,##0\);_(&quot;$&quot;\ 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6">
    <xf numFmtId="0" fontId="0" fillId="0" borderId="0" xfId="0"/>
    <xf numFmtId="167" fontId="0" fillId="0" borderId="0" xfId="1" applyNumberFormat="1" applyFont="1"/>
    <xf numFmtId="0" fontId="0" fillId="0" borderId="1" xfId="0" applyBorder="1"/>
    <xf numFmtId="167" fontId="0" fillId="0" borderId="1" xfId="1" applyNumberFormat="1" applyFont="1" applyBorder="1"/>
    <xf numFmtId="10" fontId="0" fillId="0" borderId="0" xfId="0" applyNumberFormat="1"/>
    <xf numFmtId="10" fontId="0" fillId="0" borderId="1" xfId="0" applyNumberFormat="1" applyBorder="1"/>
    <xf numFmtId="0" fontId="0" fillId="0" borderId="2" xfId="0" applyFill="1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165" fontId="0" fillId="0" borderId="0" xfId="0" applyNumberFormat="1"/>
    <xf numFmtId="165" fontId="0" fillId="0" borderId="1" xfId="0" applyNumberFormat="1" applyBorder="1"/>
    <xf numFmtId="164" fontId="0" fillId="0" borderId="0" xfId="0" applyNumberFormat="1"/>
    <xf numFmtId="41" fontId="0" fillId="5" borderId="0" xfId="2" applyFont="1" applyFill="1"/>
    <xf numFmtId="41" fontId="0" fillId="0" borderId="0" xfId="2" applyFont="1"/>
    <xf numFmtId="41" fontId="0" fillId="0" borderId="1" xfId="0" applyNumberFormat="1" applyBorder="1"/>
  </cellXfs>
  <cellStyles count="3">
    <cellStyle name="Millares [0]" xfId="2" builtinId="6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5" dropStyle="combo" dx="16" fmlaLink="DATOS!$F$2" fmlaRange="DATOS!$C$3:$C$7" noThreeD="1" sel="5" val="0"/>
</file>

<file path=xl/ctrlProps/ctrlProp2.xml><?xml version="1.0" encoding="utf-8"?>
<formControlPr xmlns="http://schemas.microsoft.com/office/spreadsheetml/2009/9/main" objectType="CheckBox" checked="Checked" fmlaLink="DATOS!$F$10" lockText="1" noThreeD="1"/>
</file>

<file path=xl/ctrlProps/ctrlProp3.xml><?xml version="1.0" encoding="utf-8"?>
<formControlPr xmlns="http://schemas.microsoft.com/office/spreadsheetml/2009/9/main" objectType="Spin" dx="22" fmlaLink="$D$10" max="54" min="12" page="10" val="54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0</xdr:row>
          <xdr:rowOff>180975</xdr:rowOff>
        </xdr:from>
        <xdr:to>
          <xdr:col>3</xdr:col>
          <xdr:colOff>9525</xdr:colOff>
          <xdr:row>2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2</xdr:col>
          <xdr:colOff>19050</xdr:colOff>
          <xdr:row>8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Cuota Inicial 7.66%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371475</xdr:colOff>
          <xdr:row>9</xdr:row>
          <xdr:rowOff>9525</xdr:rowOff>
        </xdr:from>
        <xdr:to>
          <xdr:col>2</xdr:col>
          <xdr:colOff>628650</xdr:colOff>
          <xdr:row>11</xdr:row>
          <xdr:rowOff>28575</xdr:rowOff>
        </xdr:to>
        <xdr:sp macro="" textlink="">
          <xdr:nvSpPr>
            <xdr:cNvPr id="1027" name="Spinne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"/>
  <sheetViews>
    <sheetView workbookViewId="0">
      <selection activeCell="D8" sqref="D8"/>
    </sheetView>
  </sheetViews>
  <sheetFormatPr baseColWidth="10" defaultRowHeight="15" x14ac:dyDescent="0.25"/>
  <cols>
    <col min="1" max="1" width="1.7109375" customWidth="1"/>
    <col min="3" max="3" width="15.140625" bestFit="1" customWidth="1"/>
    <col min="4" max="4" width="20" bestFit="1" customWidth="1"/>
    <col min="6" max="6" width="14.85546875" customWidth="1"/>
  </cols>
  <sheetData>
    <row r="2" spans="2:6" x14ac:dyDescent="0.25">
      <c r="B2" s="2" t="s">
        <v>0</v>
      </c>
      <c r="C2" s="2" t="s">
        <v>1</v>
      </c>
      <c r="D2" s="2" t="s">
        <v>2</v>
      </c>
      <c r="E2" s="6" t="s">
        <v>9</v>
      </c>
      <c r="F2" s="7">
        <v>5</v>
      </c>
    </row>
    <row r="3" spans="2:6" x14ac:dyDescent="0.25">
      <c r="B3" s="2">
        <v>1</v>
      </c>
      <c r="C3" s="2" t="s">
        <v>3</v>
      </c>
      <c r="D3" s="3">
        <v>4200000</v>
      </c>
    </row>
    <row r="4" spans="2:6" x14ac:dyDescent="0.25">
      <c r="B4" s="2">
        <v>2</v>
      </c>
      <c r="C4" s="2" t="s">
        <v>4</v>
      </c>
      <c r="D4" s="3">
        <v>2600000</v>
      </c>
    </row>
    <row r="5" spans="2:6" x14ac:dyDescent="0.25">
      <c r="B5" s="2">
        <v>3</v>
      </c>
      <c r="C5" s="2" t="s">
        <v>5</v>
      </c>
      <c r="D5" s="3">
        <v>3500000</v>
      </c>
    </row>
    <row r="6" spans="2:6" x14ac:dyDescent="0.25">
      <c r="B6" s="2">
        <v>4</v>
      </c>
      <c r="C6" s="2" t="s">
        <v>6</v>
      </c>
      <c r="D6" s="3">
        <v>3800000</v>
      </c>
    </row>
    <row r="7" spans="2:6" x14ac:dyDescent="0.25">
      <c r="B7" s="2">
        <v>5</v>
      </c>
      <c r="C7" s="2" t="s">
        <v>28</v>
      </c>
      <c r="D7" s="3">
        <v>2800000</v>
      </c>
    </row>
    <row r="9" spans="2:6" x14ac:dyDescent="0.25">
      <c r="B9" s="2"/>
      <c r="C9" s="2" t="s">
        <v>7</v>
      </c>
      <c r="D9" s="2"/>
      <c r="E9" t="s">
        <v>11</v>
      </c>
      <c r="F9" s="8"/>
    </row>
    <row r="10" spans="2:6" x14ac:dyDescent="0.25">
      <c r="B10" s="2">
        <v>1</v>
      </c>
      <c r="C10" s="2" t="s">
        <v>8</v>
      </c>
      <c r="D10" s="5">
        <v>0.23139999999999999</v>
      </c>
      <c r="E10" t="s">
        <v>10</v>
      </c>
      <c r="F10" s="9" t="b">
        <v>1</v>
      </c>
    </row>
  </sheetData>
  <printOptions heading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G78"/>
  <sheetViews>
    <sheetView tabSelected="1" workbookViewId="0">
      <selection activeCell="G16" sqref="G16"/>
    </sheetView>
  </sheetViews>
  <sheetFormatPr baseColWidth="10" defaultRowHeight="15" x14ac:dyDescent="0.25"/>
  <cols>
    <col min="1" max="1" width="4.140625" customWidth="1"/>
    <col min="2" max="2" width="22.85546875" bestFit="1" customWidth="1"/>
    <col min="3" max="3" width="15.140625" bestFit="1" customWidth="1"/>
    <col min="4" max="4" width="15.42578125" customWidth="1"/>
    <col min="5" max="5" width="16.85546875" customWidth="1"/>
    <col min="6" max="6" width="18" customWidth="1"/>
    <col min="7" max="7" width="15.85546875" customWidth="1"/>
    <col min="8" max="8" width="13.85546875" bestFit="1" customWidth="1"/>
  </cols>
  <sheetData>
    <row r="2" spans="2:7" x14ac:dyDescent="0.25">
      <c r="B2" t="s">
        <v>12</v>
      </c>
    </row>
    <row r="4" spans="2:7" x14ac:dyDescent="0.25">
      <c r="B4" t="s">
        <v>13</v>
      </c>
      <c r="C4" s="13">
        <f>LOOKUP(DATOS!F2,DATOS!B3:B7,DATOS!D3:D7)</f>
        <v>2800000</v>
      </c>
    </row>
    <row r="5" spans="2:7" x14ac:dyDescent="0.25">
      <c r="D5" t="s">
        <v>15</v>
      </c>
    </row>
    <row r="6" spans="2:7" x14ac:dyDescent="0.25">
      <c r="B6" t="s">
        <v>14</v>
      </c>
      <c r="C6" s="4">
        <f>DATOS!D10</f>
        <v>0.23139999999999999</v>
      </c>
      <c r="D6">
        <f>((1+C6)^(1/12))-1</f>
        <v>1.7497292900727102E-2</v>
      </c>
      <c r="F6" s="4"/>
    </row>
    <row r="8" spans="2:7" x14ac:dyDescent="0.25">
      <c r="C8" s="14">
        <f>IF(DATOS!F10=TRUE,C4*7.66%,0)</f>
        <v>214480</v>
      </c>
    </row>
    <row r="10" spans="2:7" x14ac:dyDescent="0.25">
      <c r="B10" t="s">
        <v>16</v>
      </c>
      <c r="D10">
        <v>54</v>
      </c>
    </row>
    <row r="13" spans="2:7" x14ac:dyDescent="0.25">
      <c r="B13" t="s">
        <v>17</v>
      </c>
      <c r="C13" s="10">
        <f>PMT(D6,D10,-(C4-C8),,0)</f>
        <v>74398.155771570047</v>
      </c>
      <c r="G13" s="12"/>
    </row>
    <row r="15" spans="2:7" x14ac:dyDescent="0.25">
      <c r="B15" t="s">
        <v>18</v>
      </c>
      <c r="C15" s="1">
        <v>22000000</v>
      </c>
    </row>
    <row r="17" spans="2:7" x14ac:dyDescent="0.25">
      <c r="B17" t="s">
        <v>19</v>
      </c>
      <c r="C17" t="str">
        <f>IF((C13/C15)&lt;7.66%,"aprobado","rechazado")</f>
        <v>aprobado</v>
      </c>
    </row>
    <row r="19" spans="2:7" x14ac:dyDescent="0.25">
      <c r="D19" t="s">
        <v>20</v>
      </c>
    </row>
    <row r="20" spans="2:7" x14ac:dyDescent="0.25">
      <c r="B20" s="2" t="s">
        <v>21</v>
      </c>
      <c r="C20" s="2" t="s">
        <v>22</v>
      </c>
      <c r="D20" s="2" t="s">
        <v>23</v>
      </c>
      <c r="E20" s="2" t="s">
        <v>24</v>
      </c>
      <c r="F20" s="2" t="s">
        <v>25</v>
      </c>
      <c r="G20" s="2" t="s">
        <v>26</v>
      </c>
    </row>
    <row r="21" spans="2:7" x14ac:dyDescent="0.25"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15">
        <f>C4-C8</f>
        <v>2585520</v>
      </c>
    </row>
    <row r="22" spans="2:7" x14ac:dyDescent="0.25">
      <c r="B22" s="2">
        <v>1</v>
      </c>
      <c r="C22" s="15">
        <f>G21</f>
        <v>2585520</v>
      </c>
      <c r="D22" s="15">
        <f>C22*$D$6</f>
        <v>45239.600740687936</v>
      </c>
      <c r="E22" s="11">
        <f>F22-D22</f>
        <v>29158.555030882111</v>
      </c>
      <c r="F22" s="11">
        <f>$C$13</f>
        <v>74398.155771570047</v>
      </c>
      <c r="G22" s="11">
        <f>C22-E22</f>
        <v>2556361.4449691181</v>
      </c>
    </row>
    <row r="23" spans="2:7" x14ac:dyDescent="0.25">
      <c r="B23" s="2">
        <v>2</v>
      </c>
      <c r="C23" s="15">
        <f t="shared" ref="C23:C75" si="0">G22</f>
        <v>2556361.4449691181</v>
      </c>
      <c r="D23" s="15">
        <f t="shared" ref="D23:D75" si="1">C23*$D$6</f>
        <v>44729.404962750625</v>
      </c>
      <c r="E23" s="11">
        <f t="shared" ref="E23:E75" si="2">F23-D23</f>
        <v>29668.750808819423</v>
      </c>
      <c r="F23" s="11">
        <f t="shared" ref="F23:F75" si="3">$C$13</f>
        <v>74398.155771570047</v>
      </c>
      <c r="G23" s="11">
        <f t="shared" ref="G23:G75" si="4">C23-E23</f>
        <v>2526692.6941602989</v>
      </c>
    </row>
    <row r="24" spans="2:7" x14ac:dyDescent="0.25">
      <c r="B24" s="2">
        <v>3</v>
      </c>
      <c r="C24" s="15">
        <f t="shared" si="0"/>
        <v>2526692.6941602989</v>
      </c>
      <c r="D24" s="15">
        <f t="shared" si="1"/>
        <v>44210.282139850031</v>
      </c>
      <c r="E24" s="11">
        <f t="shared" si="2"/>
        <v>30187.873631720016</v>
      </c>
      <c r="F24" s="11">
        <f t="shared" si="3"/>
        <v>74398.155771570047</v>
      </c>
      <c r="G24" s="11">
        <f t="shared" si="4"/>
        <v>2496504.8205285789</v>
      </c>
    </row>
    <row r="25" spans="2:7" x14ac:dyDescent="0.25">
      <c r="B25" s="2">
        <v>4</v>
      </c>
      <c r="C25" s="15">
        <f t="shared" si="0"/>
        <v>2496504.8205285789</v>
      </c>
      <c r="D25" s="15">
        <f t="shared" si="1"/>
        <v>43682.07607286569</v>
      </c>
      <c r="E25" s="11">
        <f t="shared" si="2"/>
        <v>30716.079698704358</v>
      </c>
      <c r="F25" s="11">
        <f t="shared" si="3"/>
        <v>74398.155771570047</v>
      </c>
      <c r="G25" s="11">
        <f t="shared" si="4"/>
        <v>2465788.7408298748</v>
      </c>
    </row>
    <row r="26" spans="2:7" x14ac:dyDescent="0.25">
      <c r="B26" s="2">
        <v>5</v>
      </c>
      <c r="C26" s="15">
        <f t="shared" si="0"/>
        <v>2465788.7408298748</v>
      </c>
      <c r="D26" s="15">
        <f t="shared" si="1"/>
        <v>43144.627829615383</v>
      </c>
      <c r="E26" s="11">
        <f t="shared" si="2"/>
        <v>31253.527941954664</v>
      </c>
      <c r="F26" s="11">
        <f t="shared" si="3"/>
        <v>74398.155771570047</v>
      </c>
      <c r="G26" s="11">
        <f t="shared" si="4"/>
        <v>2434535.21288792</v>
      </c>
    </row>
    <row r="27" spans="2:7" x14ac:dyDescent="0.25">
      <c r="B27" s="2">
        <v>6</v>
      </c>
      <c r="C27" s="15">
        <f t="shared" si="0"/>
        <v>2434535.21288792</v>
      </c>
      <c r="D27" s="15">
        <f t="shared" si="1"/>
        <v>42597.775697033947</v>
      </c>
      <c r="E27" s="11">
        <f t="shared" si="2"/>
        <v>31800.3800745361</v>
      </c>
      <c r="F27" s="11">
        <f t="shared" si="3"/>
        <v>74398.155771570047</v>
      </c>
      <c r="G27" s="11">
        <f t="shared" si="4"/>
        <v>2402734.832813384</v>
      </c>
    </row>
    <row r="28" spans="2:7" x14ac:dyDescent="0.25">
      <c r="B28" s="2">
        <v>7</v>
      </c>
      <c r="C28" s="15">
        <f t="shared" si="0"/>
        <v>2402734.832813384</v>
      </c>
      <c r="D28" s="15">
        <f t="shared" si="1"/>
        <v>42041.355132515346</v>
      </c>
      <c r="E28" s="11">
        <f t="shared" si="2"/>
        <v>32356.800639054702</v>
      </c>
      <c r="F28" s="11">
        <f t="shared" si="3"/>
        <v>74398.155771570047</v>
      </c>
      <c r="G28" s="11">
        <f t="shared" si="4"/>
        <v>2370378.0321743293</v>
      </c>
    </row>
    <row r="29" spans="2:7" x14ac:dyDescent="0.25">
      <c r="B29" s="2">
        <v>8</v>
      </c>
      <c r="C29" s="15">
        <f t="shared" si="0"/>
        <v>2370378.0321743293</v>
      </c>
      <c r="D29" s="15">
        <f t="shared" si="1"/>
        <v>41475.19871440337</v>
      </c>
      <c r="E29" s="11">
        <f t="shared" si="2"/>
        <v>32922.957057166677</v>
      </c>
      <c r="F29" s="11">
        <f t="shared" si="3"/>
        <v>74398.155771570047</v>
      </c>
      <c r="G29" s="11">
        <f t="shared" si="4"/>
        <v>2337455.0751171624</v>
      </c>
    </row>
    <row r="30" spans="2:7" x14ac:dyDescent="0.25">
      <c r="B30" s="2">
        <v>9</v>
      </c>
      <c r="C30" s="15">
        <f t="shared" si="0"/>
        <v>2337455.0751171624</v>
      </c>
      <c r="D30" s="15">
        <f t="shared" si="1"/>
        <v>40899.136091616063</v>
      </c>
      <c r="E30" s="11">
        <f t="shared" si="2"/>
        <v>33499.019679953984</v>
      </c>
      <c r="F30" s="11">
        <f t="shared" si="3"/>
        <v>74398.155771570047</v>
      </c>
      <c r="G30" s="11">
        <f t="shared" si="4"/>
        <v>2303956.0554372086</v>
      </c>
    </row>
    <row r="31" spans="2:7" x14ac:dyDescent="0.25">
      <c r="B31" s="2">
        <v>10</v>
      </c>
      <c r="C31" s="15">
        <f t="shared" si="0"/>
        <v>2303956.0554372086</v>
      </c>
      <c r="D31" s="15">
        <f t="shared" si="1"/>
        <v>40312.993932388687</v>
      </c>
      <c r="E31" s="11">
        <f t="shared" si="2"/>
        <v>34085.161839181361</v>
      </c>
      <c r="F31" s="11">
        <f t="shared" si="3"/>
        <v>74398.155771570047</v>
      </c>
      <c r="G31" s="11">
        <f t="shared" si="4"/>
        <v>2269870.8935980271</v>
      </c>
    </row>
    <row r="32" spans="2:7" x14ac:dyDescent="0.25">
      <c r="B32" s="2">
        <v>11</v>
      </c>
      <c r="C32" s="15">
        <f t="shared" si="0"/>
        <v>2269870.8935980271</v>
      </c>
      <c r="D32" s="15">
        <f t="shared" si="1"/>
        <v>39716.59587211984</v>
      </c>
      <c r="E32" s="11">
        <f t="shared" si="2"/>
        <v>34681.559899450207</v>
      </c>
      <c r="F32" s="11">
        <f t="shared" si="3"/>
        <v>74398.155771570047</v>
      </c>
      <c r="G32" s="11">
        <f t="shared" si="4"/>
        <v>2235189.3336985768</v>
      </c>
    </row>
    <row r="33" spans="2:7" x14ac:dyDescent="0.25">
      <c r="B33" s="2">
        <v>12</v>
      </c>
      <c r="C33" s="15">
        <f t="shared" si="0"/>
        <v>2235189.3336985768</v>
      </c>
      <c r="D33" s="15">
        <f t="shared" si="1"/>
        <v>39109.76246030505</v>
      </c>
      <c r="E33" s="11">
        <f t="shared" si="2"/>
        <v>35288.393311264997</v>
      </c>
      <c r="F33" s="11">
        <f t="shared" si="3"/>
        <v>74398.155771570047</v>
      </c>
      <c r="G33" s="11">
        <f t="shared" si="4"/>
        <v>2199900.9403873119</v>
      </c>
    </row>
    <row r="34" spans="2:7" x14ac:dyDescent="0.25">
      <c r="B34" s="2">
        <v>13</v>
      </c>
      <c r="C34" s="15">
        <f t="shared" si="0"/>
        <v>2199900.9403873119</v>
      </c>
      <c r="D34" s="15">
        <f t="shared" si="1"/>
        <v>38492.311106541783</v>
      </c>
      <c r="E34" s="11">
        <f t="shared" si="2"/>
        <v>35905.844665028264</v>
      </c>
      <c r="F34" s="11">
        <f t="shared" si="3"/>
        <v>74398.155771570047</v>
      </c>
      <c r="G34" s="11">
        <f t="shared" si="4"/>
        <v>2163995.0957222837</v>
      </c>
    </row>
    <row r="35" spans="2:7" x14ac:dyDescent="0.25">
      <c r="B35" s="2">
        <v>14</v>
      </c>
      <c r="C35" s="15">
        <f t="shared" si="0"/>
        <v>2163995.0957222837</v>
      </c>
      <c r="D35" s="15">
        <f t="shared" si="1"/>
        <v>37864.05602558978</v>
      </c>
      <c r="E35" s="11">
        <f t="shared" si="2"/>
        <v>36534.099745980267</v>
      </c>
      <c r="F35" s="11">
        <f t="shared" si="3"/>
        <v>74398.155771570047</v>
      </c>
      <c r="G35" s="11">
        <f t="shared" si="4"/>
        <v>2127460.9959763032</v>
      </c>
    </row>
    <row r="36" spans="2:7" x14ac:dyDescent="0.25">
      <c r="B36" s="2">
        <v>15</v>
      </c>
      <c r="C36" s="15">
        <f t="shared" si="0"/>
        <v>2127460.9959763032</v>
      </c>
      <c r="D36" s="15">
        <f t="shared" si="1"/>
        <v>37224.808181469976</v>
      </c>
      <c r="E36" s="11">
        <f t="shared" si="2"/>
        <v>37173.347590100071</v>
      </c>
      <c r="F36" s="11">
        <f t="shared" si="3"/>
        <v>74398.155771570047</v>
      </c>
      <c r="G36" s="11">
        <f t="shared" si="4"/>
        <v>2090287.6483862032</v>
      </c>
    </row>
    <row r="37" spans="2:7" x14ac:dyDescent="0.25">
      <c r="B37" s="2">
        <v>16</v>
      </c>
      <c r="C37" s="15">
        <f t="shared" si="0"/>
        <v>2090287.6483862032</v>
      </c>
      <c r="D37" s="15">
        <f t="shared" si="1"/>
        <v>36574.375230585465</v>
      </c>
      <c r="E37" s="11">
        <f t="shared" si="2"/>
        <v>37823.780540984582</v>
      </c>
      <c r="F37" s="11">
        <f t="shared" si="3"/>
        <v>74398.155771570047</v>
      </c>
      <c r="G37" s="11">
        <f t="shared" si="4"/>
        <v>2052463.8678452186</v>
      </c>
    </row>
    <row r="38" spans="2:7" x14ac:dyDescent="0.25">
      <c r="B38" s="2">
        <v>17</v>
      </c>
      <c r="C38" s="15">
        <f t="shared" si="0"/>
        <v>2052463.8678452186</v>
      </c>
      <c r="D38" s="15">
        <f t="shared" si="1"/>
        <v>35912.561463847029</v>
      </c>
      <c r="E38" s="11">
        <f t="shared" si="2"/>
        <v>38485.594307723019</v>
      </c>
      <c r="F38" s="11">
        <f t="shared" si="3"/>
        <v>74398.155771570047</v>
      </c>
      <c r="G38" s="11">
        <f t="shared" si="4"/>
        <v>2013978.2735374956</v>
      </c>
    </row>
    <row r="39" spans="2:7" x14ac:dyDescent="0.25">
      <c r="B39" s="2">
        <v>18</v>
      </c>
      <c r="C39" s="15">
        <f t="shared" si="0"/>
        <v>2013978.2735374956</v>
      </c>
      <c r="D39" s="15">
        <f t="shared" si="1"/>
        <v>35239.167747786247</v>
      </c>
      <c r="E39" s="11">
        <f t="shared" si="2"/>
        <v>39158.988023783801</v>
      </c>
      <c r="F39" s="11">
        <f t="shared" si="3"/>
        <v>74398.155771570047</v>
      </c>
      <c r="G39" s="11">
        <f t="shared" si="4"/>
        <v>1974819.2855137119</v>
      </c>
    </row>
    <row r="40" spans="2:7" x14ac:dyDescent="0.25">
      <c r="B40" s="2">
        <v>19</v>
      </c>
      <c r="C40" s="15">
        <f t="shared" si="0"/>
        <v>1974819.2855137119</v>
      </c>
      <c r="D40" s="15">
        <f t="shared" si="1"/>
        <v>34553.991464638035</v>
      </c>
      <c r="E40" s="11">
        <f t="shared" si="2"/>
        <v>39844.164306932013</v>
      </c>
      <c r="F40" s="11">
        <f t="shared" si="3"/>
        <v>74398.155771570047</v>
      </c>
      <c r="G40" s="11">
        <f t="shared" si="4"/>
        <v>1934975.12120678</v>
      </c>
    </row>
    <row r="41" spans="2:7" x14ac:dyDescent="0.25">
      <c r="B41" s="2">
        <v>20</v>
      </c>
      <c r="C41" s="15">
        <f t="shared" si="0"/>
        <v>1934975.12120678</v>
      </c>
      <c r="D41" s="15">
        <f t="shared" si="1"/>
        <v>33856.826451374953</v>
      </c>
      <c r="E41" s="11">
        <f t="shared" si="2"/>
        <v>40541.329320195095</v>
      </c>
      <c r="F41" s="11">
        <f t="shared" si="3"/>
        <v>74398.155771570047</v>
      </c>
      <c r="G41" s="11">
        <f t="shared" si="4"/>
        <v>1894433.7918865848</v>
      </c>
    </row>
    <row r="42" spans="2:7" x14ac:dyDescent="0.25">
      <c r="B42" s="2">
        <v>21</v>
      </c>
      <c r="C42" s="15">
        <f t="shared" si="0"/>
        <v>1894433.7918865848</v>
      </c>
      <c r="D42" s="15">
        <f t="shared" si="1"/>
        <v>33147.462937674667</v>
      </c>
      <c r="E42" s="11">
        <f t="shared" si="2"/>
        <v>41250.69283389538</v>
      </c>
      <c r="F42" s="11">
        <f t="shared" si="3"/>
        <v>74398.155771570047</v>
      </c>
      <c r="G42" s="11">
        <f t="shared" si="4"/>
        <v>1853183.0990526895</v>
      </c>
    </row>
    <row r="43" spans="2:7" x14ac:dyDescent="0.25">
      <c r="B43" s="2">
        <v>22</v>
      </c>
      <c r="C43" s="15">
        <f t="shared" si="0"/>
        <v>1853183.0990526895</v>
      </c>
      <c r="D43" s="15">
        <f t="shared" si="1"/>
        <v>32425.687482802074</v>
      </c>
      <c r="E43" s="11">
        <f t="shared" si="2"/>
        <v>41972.468288767974</v>
      </c>
      <c r="F43" s="11">
        <f t="shared" si="3"/>
        <v>74398.155771570047</v>
      </c>
      <c r="G43" s="11">
        <f t="shared" si="4"/>
        <v>1811210.6307639214</v>
      </c>
    </row>
    <row r="44" spans="2:7" x14ac:dyDescent="0.25">
      <c r="B44" s="2">
        <v>23</v>
      </c>
      <c r="C44" s="15">
        <f t="shared" si="0"/>
        <v>1811210.6307639214</v>
      </c>
      <c r="D44" s="15">
        <f t="shared" si="1"/>
        <v>31691.282911387018</v>
      </c>
      <c r="E44" s="11">
        <f t="shared" si="2"/>
        <v>42706.87286018303</v>
      </c>
      <c r="F44" s="11">
        <f t="shared" si="3"/>
        <v>74398.155771570047</v>
      </c>
      <c r="G44" s="11">
        <f t="shared" si="4"/>
        <v>1768503.7579037384</v>
      </c>
    </row>
    <row r="45" spans="2:7" x14ac:dyDescent="0.25">
      <c r="B45" s="2">
        <v>24</v>
      </c>
      <c r="C45" s="15">
        <f t="shared" si="0"/>
        <v>1768503.7579037384</v>
      </c>
      <c r="D45" s="15">
        <f t="shared" si="1"/>
        <v>30944.028248078284</v>
      </c>
      <c r="E45" s="11">
        <f t="shared" si="2"/>
        <v>43454.127523491763</v>
      </c>
      <c r="F45" s="11">
        <f t="shared" si="3"/>
        <v>74398.155771570047</v>
      </c>
      <c r="G45" s="11">
        <f t="shared" si="4"/>
        <v>1725049.6303802466</v>
      </c>
    </row>
    <row r="46" spans="2:7" x14ac:dyDescent="0.25">
      <c r="B46" s="2">
        <v>25</v>
      </c>
      <c r="C46" s="15">
        <f t="shared" si="0"/>
        <v>1725049.6303802466</v>
      </c>
      <c r="D46" s="15">
        <f t="shared" si="1"/>
        <v>30183.698651054197</v>
      </c>
      <c r="E46" s="11">
        <f t="shared" si="2"/>
        <v>44214.45712051585</v>
      </c>
      <c r="F46" s="11">
        <f t="shared" si="3"/>
        <v>74398.155771570047</v>
      </c>
      <c r="G46" s="11">
        <f t="shared" si="4"/>
        <v>1680835.1732597307</v>
      </c>
    </row>
    <row r="47" spans="2:7" x14ac:dyDescent="0.25">
      <c r="B47" s="2">
        <v>26</v>
      </c>
      <c r="C47" s="15">
        <f t="shared" si="0"/>
        <v>1680835.1732597307</v>
      </c>
      <c r="D47" s="15">
        <f t="shared" si="1"/>
        <v>29410.065344369894</v>
      </c>
      <c r="E47" s="11">
        <f t="shared" si="2"/>
        <v>44988.09042720015</v>
      </c>
      <c r="F47" s="11">
        <f t="shared" si="3"/>
        <v>74398.155771570047</v>
      </c>
      <c r="G47" s="11">
        <f t="shared" si="4"/>
        <v>1635847.0828325306</v>
      </c>
    </row>
    <row r="48" spans="2:7" x14ac:dyDescent="0.25">
      <c r="B48" s="2">
        <v>27</v>
      </c>
      <c r="C48" s="15">
        <f t="shared" si="0"/>
        <v>1635847.0828325306</v>
      </c>
      <c r="D48" s="15">
        <f t="shared" si="1"/>
        <v>28622.895549120778</v>
      </c>
      <c r="E48" s="11">
        <f t="shared" si="2"/>
        <v>45775.260222449273</v>
      </c>
      <c r="F48" s="11">
        <f t="shared" si="3"/>
        <v>74398.155771570047</v>
      </c>
      <c r="G48" s="11">
        <f t="shared" si="4"/>
        <v>1590071.8226100814</v>
      </c>
    </row>
    <row r="49" spans="2:7" x14ac:dyDescent="0.25">
      <c r="B49" s="2">
        <v>28</v>
      </c>
      <c r="C49" s="15">
        <f t="shared" si="0"/>
        <v>1590071.8226100814</v>
      </c>
      <c r="D49" s="15">
        <f t="shared" si="1"/>
        <v>27821.952413401581</v>
      </c>
      <c r="E49" s="11">
        <f t="shared" si="2"/>
        <v>46576.203358168466</v>
      </c>
      <c r="F49" s="11">
        <f t="shared" si="3"/>
        <v>74398.155771570047</v>
      </c>
      <c r="G49" s="11">
        <f t="shared" si="4"/>
        <v>1543495.6192519129</v>
      </c>
    </row>
    <row r="50" spans="2:7" x14ac:dyDescent="0.25">
      <c r="B50" s="2">
        <v>29</v>
      </c>
      <c r="C50" s="15">
        <f t="shared" si="0"/>
        <v>1543495.6192519129</v>
      </c>
      <c r="D50" s="15">
        <f t="shared" si="1"/>
        <v>27006.994941039877</v>
      </c>
      <c r="E50" s="11">
        <f t="shared" si="2"/>
        <v>47391.160830530171</v>
      </c>
      <c r="F50" s="11">
        <f t="shared" si="3"/>
        <v>74398.155771570047</v>
      </c>
      <c r="G50" s="11">
        <f t="shared" si="4"/>
        <v>1496104.4584213828</v>
      </c>
    </row>
    <row r="51" spans="2:7" x14ac:dyDescent="0.25">
      <c r="B51" s="2">
        <v>30</v>
      </c>
      <c r="C51" s="15">
        <f t="shared" si="0"/>
        <v>1496104.4584213828</v>
      </c>
      <c r="D51" s="15">
        <f t="shared" si="1"/>
        <v>26177.777919082626</v>
      </c>
      <c r="E51" s="11">
        <f t="shared" si="2"/>
        <v>48220.377852487421</v>
      </c>
      <c r="F51" s="11">
        <f t="shared" si="3"/>
        <v>74398.155771570047</v>
      </c>
      <c r="G51" s="11">
        <f t="shared" si="4"/>
        <v>1447884.0805688954</v>
      </c>
    </row>
    <row r="52" spans="2:7" x14ac:dyDescent="0.25">
      <c r="B52" s="2">
        <v>31</v>
      </c>
      <c r="C52" s="15">
        <f t="shared" si="0"/>
        <v>1447884.0805688954</v>
      </c>
      <c r="D52" s="15">
        <f t="shared" si="1"/>
        <v>25334.05184401392</v>
      </c>
      <c r="E52" s="11">
        <f t="shared" si="2"/>
        <v>49064.103927556127</v>
      </c>
      <c r="F52" s="11">
        <f t="shared" si="3"/>
        <v>74398.155771570047</v>
      </c>
      <c r="G52" s="11">
        <f t="shared" si="4"/>
        <v>1398819.9766413392</v>
      </c>
    </row>
    <row r="53" spans="2:7" x14ac:dyDescent="0.25">
      <c r="B53" s="2">
        <v>32</v>
      </c>
      <c r="C53" s="15">
        <f t="shared" si="0"/>
        <v>1398819.9766413392</v>
      </c>
      <c r="D53" s="15">
        <f t="shared" si="1"/>
        <v>24475.562846681754</v>
      </c>
      <c r="E53" s="11">
        <f t="shared" si="2"/>
        <v>49922.592924888289</v>
      </c>
      <c r="F53" s="11">
        <f t="shared" si="3"/>
        <v>74398.155771570047</v>
      </c>
      <c r="G53" s="11">
        <f t="shared" si="4"/>
        <v>1348897.383716451</v>
      </c>
    </row>
    <row r="54" spans="2:7" x14ac:dyDescent="0.25">
      <c r="B54" s="2">
        <v>33</v>
      </c>
      <c r="C54" s="15">
        <f t="shared" si="0"/>
        <v>1348897.383716451</v>
      </c>
      <c r="D54" s="15">
        <f t="shared" si="1"/>
        <v>23602.05261591122</v>
      </c>
      <c r="E54" s="11">
        <f t="shared" si="2"/>
        <v>50796.103155658828</v>
      </c>
      <c r="F54" s="11">
        <f t="shared" si="3"/>
        <v>74398.155771570047</v>
      </c>
      <c r="G54" s="11">
        <f t="shared" si="4"/>
        <v>1298101.2805607922</v>
      </c>
    </row>
    <row r="55" spans="2:7" x14ac:dyDescent="0.25">
      <c r="B55" s="2">
        <v>34</v>
      </c>
      <c r="C55" s="15">
        <f t="shared" si="0"/>
        <v>1298101.2805607922</v>
      </c>
      <c r="D55" s="15">
        <f t="shared" si="1"/>
        <v>22713.258320781108</v>
      </c>
      <c r="E55" s="11">
        <f t="shared" si="2"/>
        <v>51684.897450788936</v>
      </c>
      <c r="F55" s="11">
        <f t="shared" si="3"/>
        <v>74398.155771570047</v>
      </c>
      <c r="G55" s="11">
        <f t="shared" si="4"/>
        <v>1246416.3831100033</v>
      </c>
    </row>
    <row r="56" spans="2:7" x14ac:dyDescent="0.25">
      <c r="B56" s="2">
        <v>35</v>
      </c>
      <c r="C56" s="15">
        <f t="shared" si="0"/>
        <v>1246416.3831100033</v>
      </c>
      <c r="D56" s="15">
        <f t="shared" si="1"/>
        <v>21808.912531540613</v>
      </c>
      <c r="E56" s="11">
        <f t="shared" si="2"/>
        <v>52589.243240029435</v>
      </c>
      <c r="F56" s="11">
        <f t="shared" si="3"/>
        <v>74398.155771570047</v>
      </c>
      <c r="G56" s="11">
        <f t="shared" si="4"/>
        <v>1193827.139869974</v>
      </c>
    </row>
    <row r="57" spans="2:7" x14ac:dyDescent="0.25">
      <c r="B57" s="2">
        <v>36</v>
      </c>
      <c r="C57" s="15">
        <f t="shared" si="0"/>
        <v>1193827.139869974</v>
      </c>
      <c r="D57" s="15">
        <f t="shared" si="1"/>
        <v>20888.743139142236</v>
      </c>
      <c r="E57" s="11">
        <f t="shared" si="2"/>
        <v>53509.412632427811</v>
      </c>
      <c r="F57" s="11">
        <f t="shared" si="3"/>
        <v>74398.155771570047</v>
      </c>
      <c r="G57" s="11">
        <f t="shared" si="4"/>
        <v>1140317.7272375461</v>
      </c>
    </row>
    <row r="58" spans="2:7" x14ac:dyDescent="0.25">
      <c r="B58" s="2">
        <v>37</v>
      </c>
      <c r="C58" s="15">
        <f t="shared" si="0"/>
        <v>1140317.7272375461</v>
      </c>
      <c r="D58" s="15">
        <f t="shared" si="1"/>
        <v>19952.473273366781</v>
      </c>
      <c r="E58" s="11">
        <f t="shared" si="2"/>
        <v>54445.68249820327</v>
      </c>
      <c r="F58" s="11">
        <f t="shared" si="3"/>
        <v>74398.155771570047</v>
      </c>
      <c r="G58" s="11">
        <f t="shared" si="4"/>
        <v>1085872.0447393428</v>
      </c>
    </row>
    <row r="59" spans="2:7" x14ac:dyDescent="0.25">
      <c r="B59" s="2">
        <v>38</v>
      </c>
      <c r="C59" s="15">
        <f t="shared" si="0"/>
        <v>1085872.0447393428</v>
      </c>
      <c r="D59" s="15">
        <f t="shared" si="1"/>
        <v>18999.821219515725</v>
      </c>
      <c r="E59" s="11">
        <f t="shared" si="2"/>
        <v>55398.334552054323</v>
      </c>
      <c r="F59" s="11">
        <f t="shared" si="3"/>
        <v>74398.155771570047</v>
      </c>
      <c r="G59" s="11">
        <f t="shared" si="4"/>
        <v>1030473.7101872885</v>
      </c>
    </row>
    <row r="60" spans="2:7" x14ac:dyDescent="0.25">
      <c r="B60" s="2">
        <v>39</v>
      </c>
      <c r="C60" s="15">
        <f t="shared" si="0"/>
        <v>1030473.7101872885</v>
      </c>
      <c r="D60" s="15">
        <f t="shared" si="1"/>
        <v>18030.500333645959</v>
      </c>
      <c r="E60" s="11">
        <f t="shared" si="2"/>
        <v>56367.655437924084</v>
      </c>
      <c r="F60" s="11">
        <f t="shared" si="3"/>
        <v>74398.155771570047</v>
      </c>
      <c r="G60" s="11">
        <f t="shared" si="4"/>
        <v>974106.05474936438</v>
      </c>
    </row>
    <row r="61" spans="2:7" x14ac:dyDescent="0.25">
      <c r="B61" s="2">
        <v>40</v>
      </c>
      <c r="C61" s="15">
        <f t="shared" si="0"/>
        <v>974106.05474936438</v>
      </c>
      <c r="D61" s="15">
        <f t="shared" si="1"/>
        <v>17044.21895632134</v>
      </c>
      <c r="E61" s="11">
        <f t="shared" si="2"/>
        <v>57353.936815248708</v>
      </c>
      <c r="F61" s="11">
        <f t="shared" si="3"/>
        <v>74398.155771570047</v>
      </c>
      <c r="G61" s="11">
        <f t="shared" si="4"/>
        <v>916752.1179341157</v>
      </c>
    </row>
    <row r="62" spans="2:7" x14ac:dyDescent="0.25">
      <c r="B62" s="2">
        <v>41</v>
      </c>
      <c r="C62" s="15">
        <f t="shared" si="0"/>
        <v>916752.1179341157</v>
      </c>
      <c r="D62" s="15">
        <f t="shared" si="1"/>
        <v>16040.680324855137</v>
      </c>
      <c r="E62" s="11">
        <f t="shared" si="2"/>
        <v>58357.475446714911</v>
      </c>
      <c r="F62" s="11">
        <f t="shared" si="3"/>
        <v>74398.155771570047</v>
      </c>
      <c r="G62" s="11">
        <f t="shared" si="4"/>
        <v>858394.64248740079</v>
      </c>
    </row>
    <row r="63" spans="2:7" x14ac:dyDescent="0.25">
      <c r="B63" s="2">
        <v>42</v>
      </c>
      <c r="C63" s="15">
        <f t="shared" si="0"/>
        <v>858394.64248740079</v>
      </c>
      <c r="D63" s="15">
        <f t="shared" si="1"/>
        <v>15019.582484016977</v>
      </c>
      <c r="E63" s="11">
        <f t="shared" si="2"/>
        <v>59378.573287553067</v>
      </c>
      <c r="F63" s="11">
        <f t="shared" si="3"/>
        <v>74398.155771570047</v>
      </c>
      <c r="G63" s="11">
        <f t="shared" si="4"/>
        <v>799016.06919984776</v>
      </c>
    </row>
    <row r="64" spans="2:7" x14ac:dyDescent="0.25">
      <c r="B64" s="2">
        <v>43</v>
      </c>
      <c r="C64" s="15">
        <f t="shared" si="0"/>
        <v>799016.06919984776</v>
      </c>
      <c r="D64" s="15">
        <f t="shared" si="1"/>
        <v>13980.618195177371</v>
      </c>
      <c r="E64" s="11">
        <f t="shared" si="2"/>
        <v>60417.537576392679</v>
      </c>
      <c r="F64" s="11">
        <f t="shared" si="3"/>
        <v>74398.155771570047</v>
      </c>
      <c r="G64" s="11">
        <f t="shared" si="4"/>
        <v>738598.53162345511</v>
      </c>
    </row>
    <row r="65" spans="2:7" x14ac:dyDescent="0.25">
      <c r="B65" s="2">
        <v>44</v>
      </c>
      <c r="C65" s="15">
        <f t="shared" si="0"/>
        <v>738598.53162345511</v>
      </c>
      <c r="D65" s="15">
        <f t="shared" si="1"/>
        <v>12923.474843862543</v>
      </c>
      <c r="E65" s="11">
        <f t="shared" si="2"/>
        <v>61474.680927707508</v>
      </c>
      <c r="F65" s="11">
        <f t="shared" si="3"/>
        <v>74398.155771570047</v>
      </c>
      <c r="G65" s="11">
        <f t="shared" si="4"/>
        <v>677123.85069574765</v>
      </c>
    </row>
    <row r="66" spans="2:7" x14ac:dyDescent="0.25">
      <c r="B66" s="2">
        <v>45</v>
      </c>
      <c r="C66" s="15">
        <f t="shared" si="0"/>
        <v>677123.85069574765</v>
      </c>
      <c r="D66" s="15">
        <f t="shared" si="1"/>
        <v>11847.834345691703</v>
      </c>
      <c r="E66" s="11">
        <f t="shared" si="2"/>
        <v>62550.321425878341</v>
      </c>
      <c r="F66" s="11">
        <f t="shared" si="3"/>
        <v>74398.155771570047</v>
      </c>
      <c r="G66" s="11">
        <f t="shared" si="4"/>
        <v>614573.52926986932</v>
      </c>
    </row>
    <row r="67" spans="2:7" x14ac:dyDescent="0.25">
      <c r="B67" s="2">
        <v>46</v>
      </c>
      <c r="C67" s="15">
        <f t="shared" si="0"/>
        <v>614573.52926986932</v>
      </c>
      <c r="D67" s="15">
        <f t="shared" si="1"/>
        <v>10753.373050668484</v>
      </c>
      <c r="E67" s="11">
        <f t="shared" si="2"/>
        <v>63644.782720901567</v>
      </c>
      <c r="F67" s="11">
        <f t="shared" si="3"/>
        <v>74398.155771570047</v>
      </c>
      <c r="G67" s="11">
        <f t="shared" si="4"/>
        <v>550928.74654896779</v>
      </c>
    </row>
    <row r="68" spans="2:7" x14ac:dyDescent="0.25">
      <c r="B68" s="2">
        <v>47</v>
      </c>
      <c r="C68" s="15">
        <f t="shared" si="0"/>
        <v>550928.74654896779</v>
      </c>
      <c r="D68" s="15">
        <f t="shared" si="1"/>
        <v>9639.7616457977347</v>
      </c>
      <c r="E68" s="11">
        <f t="shared" si="2"/>
        <v>64758.394125772313</v>
      </c>
      <c r="F68" s="11">
        <f t="shared" si="3"/>
        <v>74398.155771570047</v>
      </c>
      <c r="G68" s="11">
        <f t="shared" si="4"/>
        <v>486170.35242319549</v>
      </c>
    </row>
    <row r="69" spans="2:7" x14ac:dyDescent="0.25">
      <c r="B69" s="2">
        <v>48</v>
      </c>
      <c r="C69" s="15">
        <f t="shared" si="0"/>
        <v>486170.35242319549</v>
      </c>
      <c r="D69" s="15">
        <f t="shared" si="1"/>
        <v>8506.6650559983718</v>
      </c>
      <c r="E69" s="11">
        <f t="shared" si="2"/>
        <v>65891.490715571679</v>
      </c>
      <c r="F69" s="11">
        <f t="shared" si="3"/>
        <v>74398.155771570047</v>
      </c>
      <c r="G69" s="11">
        <f t="shared" si="4"/>
        <v>420278.86170762382</v>
      </c>
    </row>
    <row r="70" spans="2:7" x14ac:dyDescent="0.25">
      <c r="B70" s="2">
        <v>49</v>
      </c>
      <c r="C70" s="15">
        <f t="shared" si="0"/>
        <v>420278.86170762382</v>
      </c>
      <c r="D70" s="15">
        <f t="shared" si="1"/>
        <v>7353.7423432824735</v>
      </c>
      <c r="E70" s="11">
        <f t="shared" si="2"/>
        <v>67044.413428287575</v>
      </c>
      <c r="F70" s="11">
        <f t="shared" si="3"/>
        <v>74398.155771570047</v>
      </c>
      <c r="G70" s="11">
        <f t="shared" si="4"/>
        <v>353234.44827933621</v>
      </c>
    </row>
    <row r="71" spans="2:7" x14ac:dyDescent="0.25">
      <c r="B71" s="2">
        <v>50</v>
      </c>
      <c r="C71" s="15">
        <f t="shared" si="0"/>
        <v>353234.44827933621</v>
      </c>
      <c r="D71" s="15">
        <f t="shared" si="1"/>
        <v>6180.6466041702843</v>
      </c>
      <c r="E71" s="11">
        <f t="shared" si="2"/>
        <v>68217.509167399767</v>
      </c>
      <c r="F71" s="11">
        <f t="shared" si="3"/>
        <v>74398.155771570047</v>
      </c>
      <c r="G71" s="11">
        <f t="shared" si="4"/>
        <v>285016.93911193643</v>
      </c>
    </row>
    <row r="72" spans="2:7" x14ac:dyDescent="0.25">
      <c r="B72" s="2">
        <v>51</v>
      </c>
      <c r="C72" s="15">
        <f t="shared" si="0"/>
        <v>285016.93911193643</v>
      </c>
      <c r="D72" s="15">
        <f t="shared" si="1"/>
        <v>4987.0248653102535</v>
      </c>
      <c r="E72" s="11">
        <f t="shared" si="2"/>
        <v>69411.130906259787</v>
      </c>
      <c r="F72" s="11">
        <f t="shared" si="3"/>
        <v>74398.155771570047</v>
      </c>
      <c r="G72" s="11">
        <f t="shared" si="4"/>
        <v>215605.80820567664</v>
      </c>
    </row>
    <row r="73" spans="2:7" x14ac:dyDescent="0.25">
      <c r="B73" s="2">
        <v>52</v>
      </c>
      <c r="C73" s="15">
        <f t="shared" si="0"/>
        <v>215605.80820567664</v>
      </c>
      <c r="D73" s="15">
        <f t="shared" si="1"/>
        <v>3772.5179772727151</v>
      </c>
      <c r="E73" s="11">
        <f t="shared" si="2"/>
        <v>70625.637794297334</v>
      </c>
      <c r="F73" s="11">
        <f t="shared" si="3"/>
        <v>74398.155771570047</v>
      </c>
      <c r="G73" s="11">
        <f t="shared" si="4"/>
        <v>144980.17041137931</v>
      </c>
    </row>
    <row r="74" spans="2:7" x14ac:dyDescent="0.25">
      <c r="B74" s="2">
        <v>53</v>
      </c>
      <c r="C74" s="15">
        <f t="shared" si="0"/>
        <v>144980.17041137931</v>
      </c>
      <c r="D74" s="15">
        <f t="shared" si="1"/>
        <v>2536.7605064852328</v>
      </c>
      <c r="E74" s="11">
        <f t="shared" si="2"/>
        <v>71861.395265084808</v>
      </c>
      <c r="F74" s="11">
        <f t="shared" si="3"/>
        <v>74398.155771570047</v>
      </c>
      <c r="G74" s="11">
        <f t="shared" si="4"/>
        <v>73118.775146294502</v>
      </c>
    </row>
    <row r="75" spans="2:7" x14ac:dyDescent="0.25">
      <c r="B75" s="2">
        <v>54</v>
      </c>
      <c r="C75" s="15">
        <f t="shared" si="0"/>
        <v>73118.775146294502</v>
      </c>
      <c r="D75" s="15">
        <f t="shared" si="1"/>
        <v>1279.3806252771201</v>
      </c>
      <c r="E75" s="11">
        <f t="shared" si="2"/>
        <v>73118.77514629293</v>
      </c>
      <c r="F75" s="11">
        <f t="shared" si="3"/>
        <v>74398.155771570047</v>
      </c>
      <c r="G75" s="11">
        <f t="shared" si="4"/>
        <v>1.57160684466362E-9</v>
      </c>
    </row>
    <row r="78" spans="2:7" x14ac:dyDescent="0.25">
      <c r="C78" t="s">
        <v>27</v>
      </c>
    </row>
  </sheetData>
  <printOptions headings="1"/>
  <pageMargins left="0.19685039370078741" right="0.19685039370078741" top="0.43307086614173229" bottom="0.39370078740157483" header="0.31496062992125984" footer="0.31496062992125984"/>
  <pageSetup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9525</xdr:colOff>
                    <xdr:row>0</xdr:row>
                    <xdr:rowOff>180975</xdr:rowOff>
                  </from>
                  <to>
                    <xdr:col>3</xdr:col>
                    <xdr:colOff>9525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2</xdr:col>
                    <xdr:colOff>19050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pinner 3">
              <controlPr defaultSize="0" autoPict="0">
                <anchor moveWithCells="1" sizeWithCells="1">
                  <from>
                    <xdr:col>2</xdr:col>
                    <xdr:colOff>371475</xdr:colOff>
                    <xdr:row>9</xdr:row>
                    <xdr:rowOff>9525</xdr:rowOff>
                  </from>
                  <to>
                    <xdr:col>2</xdr:col>
                    <xdr:colOff>628650</xdr:colOff>
                    <xdr:row>11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SIMULADOR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</dc:creator>
  <cp:lastModifiedBy>312A-04</cp:lastModifiedBy>
  <cp:lastPrinted>2015-08-21T19:47:50Z</cp:lastPrinted>
  <dcterms:created xsi:type="dcterms:W3CDTF">2015-08-21T03:09:43Z</dcterms:created>
  <dcterms:modified xsi:type="dcterms:W3CDTF">2018-11-17T18:51:39Z</dcterms:modified>
</cp:coreProperties>
</file>